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D:\10.GAZ\5.Polanka Wielka_GAZ 2026-2027\"/>
    </mc:Choice>
  </mc:AlternateContent>
  <xr:revisionPtr revIDLastSave="0" documentId="13_ncr:1_{470878ED-F625-418E-833F-29D60AED4515}" xr6:coauthVersionLast="47" xr6:coauthVersionMax="47" xr10:uidLastSave="{00000000-0000-0000-0000-000000000000}"/>
  <bookViews>
    <workbookView xWindow="-108" yWindow="-108" windowWidth="23256" windowHeight="12456" tabRatio="500" xr2:uid="{00000000-000D-0000-FFFF-FFFF00000000}"/>
  </bookViews>
  <sheets>
    <sheet name="Wykaz PPE" sheetId="1" r:id="rId1"/>
  </sheets>
  <definedNames>
    <definedName name="excelblog_Komunikat1">"W polu z kwotą nie znajduje się liczba"</definedName>
    <definedName name="excelblog_Komunikat2">"Kwota do zamiany jest nieprawidłowa (zbyt duża lub ujemna)"</definedName>
    <definedName name="_xlnm.Print_Area" localSheetId="0">'Wykaz PPE'!$A$1:$M$13</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M17" i="1" l="1"/>
  <c r="M16" i="1"/>
  <c r="Z13" i="1"/>
  <c r="M13" i="1"/>
  <c r="M12" i="1"/>
  <c r="Z11" i="1"/>
  <c r="M11" i="1"/>
  <c r="Z10" i="1"/>
  <c r="M10" i="1"/>
  <c r="Z9" i="1"/>
  <c r="M9" i="1"/>
</calcChain>
</file>

<file path=xl/sharedStrings.xml><?xml version="1.0" encoding="utf-8"?>
<sst xmlns="http://schemas.openxmlformats.org/spreadsheetml/2006/main" count="138" uniqueCount="83">
  <si>
    <t>OPIS PRZEDMIOTU ZAMÓWIENIA</t>
  </si>
  <si>
    <r>
      <rPr>
        <sz val="10"/>
        <color theme="1"/>
        <rFont val="Calibri"/>
        <family val="2"/>
        <charset val="238"/>
      </rPr>
      <t>1. Przedmiotem zamówienia jest "</t>
    </r>
    <r>
      <rPr>
        <b/>
        <sz val="10"/>
        <color theme="1"/>
        <rFont val="Calibri"/>
        <family val="2"/>
        <charset val="238"/>
      </rPr>
      <t>Kompleksowa dostawa gazu ziemnego wysokometanowego do punktów poboru na terenie Gminy Polanka Wielka</t>
    </r>
    <r>
      <rPr>
        <sz val="10"/>
        <color theme="1"/>
        <rFont val="Calibri"/>
        <family val="2"/>
        <charset val="238"/>
      </rPr>
      <t xml:space="preserve">", obejmująca sprzedaż i dystrybucję gazu ziemnego do punktu zdawczo-odbiorczego, którym jest zespół urządzeń gazowych, służących do przyłączenia sieci wewnętrznej, będącej własnością Zamawiającego, z siecią gazową operatora systemu. </t>
    </r>
  </si>
  <si>
    <t>2. Lokalizacja obiektów wraz z szacowaną ilością gazu oraz prognozowaną ilością dostarczonej mocy:</t>
  </si>
  <si>
    <t>Lp.</t>
  </si>
  <si>
    <t>Nabywca</t>
  </si>
  <si>
    <t>Nazwa punktu poboru</t>
  </si>
  <si>
    <t>Adres punktu poboru</t>
  </si>
  <si>
    <t>Numer identyfikacyjny punktu wyjścia</t>
  </si>
  <si>
    <t>Nr gazomierza</t>
  </si>
  <si>
    <t>Numer umowy</t>
  </si>
  <si>
    <t>Ustawowa ochrona taryfy
[TAK/NIE]</t>
  </si>
  <si>
    <t>Szacunkowa wielkość paliwa gazowego podlegająca ochronie 
%</t>
  </si>
  <si>
    <t>Rodzaj obecnej umowy</t>
  </si>
  <si>
    <t>Okres wypowiedzenia umowy lub termin obowiązywania</t>
  </si>
  <si>
    <t>Grupa taryfowa OSD</t>
  </si>
  <si>
    <t>Szacowane ilości dystrybuowanego paliwa gazowego [kWh]</t>
  </si>
  <si>
    <t>Styczeń</t>
  </si>
  <si>
    <t>Luty</t>
  </si>
  <si>
    <t>Marzec</t>
  </si>
  <si>
    <t>Kwiecień</t>
  </si>
  <si>
    <t>Maj</t>
  </si>
  <si>
    <t>Czerwiec</t>
  </si>
  <si>
    <t>Lipiec</t>
  </si>
  <si>
    <t>Sierpień</t>
  </si>
  <si>
    <t>Wrzesień</t>
  </si>
  <si>
    <t>Październik</t>
  </si>
  <si>
    <t>Listopad</t>
  </si>
  <si>
    <t>Grudzień</t>
  </si>
  <si>
    <t>Prognozowana ilość dostarczonej mocy (moc umowna x czas dostawy)</t>
  </si>
  <si>
    <t>Moc umowna</t>
  </si>
  <si>
    <t>Odbiorcy uprawnieni do skorzystania z cen taryfowych na podstawie art. 62b ustawy z dnia 10 kwietnia 1997 r. Prawo energetyczne</t>
  </si>
  <si>
    <t>Gmina Polanka Wielka
ul. Długa 61
32-607 Polanka Wielka</t>
  </si>
  <si>
    <t>ul. Kasztanowa 2
32-067 Polanka Wielka</t>
  </si>
  <si>
    <t>8018590365500010709165</t>
  </si>
  <si>
    <t>XM2103624332</t>
  </si>
  <si>
    <t>TAK</t>
  </si>
  <si>
    <t>kompleksowa</t>
  </si>
  <si>
    <t>W-3.6_ZA</t>
  </si>
  <si>
    <t>-</t>
  </si>
  <si>
    <t>8018590365500093299287</t>
  </si>
  <si>
    <t>XI2302612801</t>
  </si>
  <si>
    <t>W-2.1_ZA</t>
  </si>
  <si>
    <t>ul. Długa 61
32-067 Polanka Wielka</t>
  </si>
  <si>
    <t>XM1701465461</t>
  </si>
  <si>
    <t>W-4_ZA</t>
  </si>
  <si>
    <t>Zespół Szkolno-Przedszkolny w Polance Wielkiej
ul. Długa 14
32-607 Polanka Wielka</t>
  </si>
  <si>
    <t>ul. Długa 175
32-067 Polanka Wielka</t>
  </si>
  <si>
    <t>8018590365500000028924</t>
  </si>
  <si>
    <t>W-5.1_ZA</t>
  </si>
  <si>
    <t>143</t>
  </si>
  <si>
    <t>ul. Długa 14
32-067 Polanka Wielka</t>
  </si>
  <si>
    <t>8018590365500000028917</t>
  </si>
  <si>
    <t>274</t>
  </si>
  <si>
    <t>8018590365500010824615</t>
  </si>
  <si>
    <t>XI2302565906</t>
  </si>
  <si>
    <t>W-1.1_ZA</t>
  </si>
  <si>
    <t>Publiczny Zakład Opieki Zdrowotnej
ul. Długa 3
32-607 Polanka Wielka</t>
  </si>
  <si>
    <t>ul. Długa 3
32-067 Polanka Wielka</t>
  </si>
  <si>
    <t>8018590365500010800275</t>
  </si>
  <si>
    <t>XM1701483373</t>
  </si>
  <si>
    <t>Pozostali bez ochrony taryfowej</t>
  </si>
  <si>
    <t>ul. Pałacowa 2
32-607 Polanka Wielka</t>
  </si>
  <si>
    <t>8018590365500093999132</t>
  </si>
  <si>
    <t>XC2411063060</t>
  </si>
  <si>
    <t>NIE</t>
  </si>
  <si>
    <t>0,00</t>
  </si>
  <si>
    <t xml:space="preserve"> -</t>
  </si>
  <si>
    <t>ul. Kasztanowa 5
32-67 Polanka Wielka</t>
  </si>
  <si>
    <t>8018590365500010853615</t>
  </si>
  <si>
    <t>XI0502321248</t>
  </si>
  <si>
    <t>ul. Sportowa 9
32-067 Polanka Wielka</t>
  </si>
  <si>
    <t>8018590365500010709141</t>
  </si>
  <si>
    <t>XI1801105291</t>
  </si>
  <si>
    <r>
      <rPr>
        <sz val="10"/>
        <color theme="1"/>
        <rFont val="Calibri"/>
        <family val="2"/>
        <charset val="238"/>
      </rPr>
      <t>3. Dostarczanie gazu ziemnego odbywać się winno zgodnie z obowiązującym prawem, w szczególności na warunkach określonych przez ustawę z 10 kwietnia 1997 r. Prawo energetyczne (tekst jedn. Dz. U. z 2024 r., poz. 266 z późn. zm.), Kodeksu cywilnego oraz przepisami wykonawczymi, wydanymi na ich podstawie.</t>
    </r>
    <r>
      <rPr>
        <b/>
        <sz val="10"/>
        <color theme="1"/>
        <rFont val="Calibri"/>
        <family val="2"/>
        <charset val="238"/>
      </rPr>
      <t xml:space="preserve"> Gmina Polanka Wielka</t>
    </r>
    <r>
      <rPr>
        <sz val="10"/>
        <color theme="1"/>
        <rFont val="Calibri"/>
        <family val="2"/>
        <charset val="238"/>
      </rPr>
      <t xml:space="preserve"> jako jednostka administracji publicznej jest zwolniona z podatku akcyzowego. Gaz będzie wykorzystywany na potrzeby własne.</t>
    </r>
  </si>
  <si>
    <r>
      <rPr>
        <sz val="10"/>
        <color theme="1"/>
        <rFont val="Calibri"/>
        <family val="2"/>
        <charset val="238"/>
      </rPr>
      <t xml:space="preserve">4. Zamówienie winno być wykonane przez </t>
    </r>
    <r>
      <rPr>
        <b/>
        <sz val="10"/>
        <color theme="1"/>
        <rFont val="Calibri"/>
        <family val="2"/>
        <charset val="238"/>
      </rPr>
      <t>okres 24 miesięcy</t>
    </r>
    <r>
      <rPr>
        <sz val="10"/>
        <color theme="1"/>
        <rFont val="Calibri"/>
        <family val="2"/>
        <charset val="238"/>
      </rPr>
      <t>, liczonych od dnia rozpoczęcia dostaw paliwa gazowego, z zastrzeżeniem, że rozpoczęcie świadczenie usługi kompleksowej nastąpi nie wcześniej niż z dniem rozpoczęcia świadczenia usługi dystrybucji przez OSD w ramach umowy.</t>
    </r>
  </si>
  <si>
    <r>
      <rPr>
        <sz val="10"/>
        <color theme="1"/>
        <rFont val="Calibri"/>
        <family val="2"/>
        <charset val="238"/>
      </rPr>
      <t>5. Do celów niniejszego postępowania Zamawiający przyjął przewidywane zużycie gazu ziemnego w okresie</t>
    </r>
    <r>
      <rPr>
        <b/>
        <sz val="10"/>
        <color theme="1"/>
        <rFont val="Calibri"/>
        <family val="2"/>
        <charset val="238"/>
      </rPr>
      <t xml:space="preserve"> 2 lat </t>
    </r>
    <r>
      <rPr>
        <sz val="10"/>
        <color theme="1"/>
        <rFont val="Calibri"/>
        <family val="2"/>
        <charset val="238"/>
      </rPr>
      <t xml:space="preserve">na poziomie </t>
    </r>
    <r>
      <rPr>
        <b/>
        <sz val="10"/>
        <color rgb="FF000000"/>
        <rFont val="Calibri"/>
        <family val="2"/>
        <charset val="238"/>
      </rPr>
      <t>1 811 500,00 kWh</t>
    </r>
    <r>
      <rPr>
        <sz val="10"/>
        <color rgb="FF000000"/>
        <rFont val="Calibri"/>
        <family val="2"/>
        <charset val="238"/>
      </rPr>
      <t xml:space="preserve"> (przy współczynniku konwersji </t>
    </r>
    <r>
      <rPr>
        <b/>
        <sz val="10"/>
        <color rgb="FF000000"/>
        <rFont val="Calibri"/>
        <family val="2"/>
        <charset val="238"/>
      </rPr>
      <t>11,499 kWh/m</t>
    </r>
    <r>
      <rPr>
        <b/>
        <vertAlign val="superscript"/>
        <sz val="10"/>
        <color rgb="FF000000"/>
        <rFont val="Calibri"/>
        <family val="2"/>
        <charset val="238"/>
      </rPr>
      <t>3</t>
    </r>
    <r>
      <rPr>
        <sz val="10"/>
        <color rgb="FF000000"/>
        <rFont val="Calibri"/>
        <family val="2"/>
        <charset val="238"/>
      </rPr>
      <t xml:space="preserve">). </t>
    </r>
  </si>
  <si>
    <t xml:space="preserve">6. Wskazane zużycie ma jedynie charakter orientacyjny, służący do porównania ofert i nie stanowi ze strony Zamawiającego zobowiązania do zakupu gazu ziemnego w podanej ilości. </t>
  </si>
  <si>
    <t>7. Na koszty korzystania z przedmiotu zamówienia w okresie wskazanym w ust. 4, składają się: opłata za paliwo gazowe, opłata abonamentowa, opłata dystrybucyjna stała i opłata dystrybucyjna zmienna.</t>
  </si>
  <si>
    <t xml:space="preserve">8. Rozliczenie zobowiązań wynikających z tytułu dostawy i dystrybucji gazu, odbywać się będzie na podstawie wskazań urządzeń pomiarowych. Zamawiający dopuszcza wystawianie faktur na podstawie zużyć szacunkowych (prognozowanych) sporządzanych przez Wykonawcę oraz jednej faktury rozliczeniowej dokonanej na podstawie odczytu rocznego.   </t>
  </si>
  <si>
    <t xml:space="preserve">9. Instalacja gazowa Zamawiającego podłączona jest do sieci gazowej należącej do Operatora Systemu Dystrybucyjnego: Polska Spółka Gazownictwa Sp. z o.o. z siedzibą w Tarnowie, ul. Wojciecha Bandrowskiego 16. Obecnym dostawcą paliwa gazowego jest: PGNiG Obrót Detaliczny sp. z o.o., ul. Jana Kazimierza 3, 01-248 Warszawa. </t>
  </si>
  <si>
    <t xml:space="preserve">10. Wykonawca zobowiązuje się do rozwiązania umów kompleksowych zawartych na czas nieoznaczony. </t>
  </si>
  <si>
    <t>Zal. Nr 6 do SWZ
Znak postępowania: ZP.271.6.2025</t>
  </si>
  <si>
    <t>8018590365500010709158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</si>
</sst>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mm/yyyy"/>
  </numFmts>
  <fonts count="14" x14ac:knownFonts="1">
    <font>
      <sz val="11"/>
      <color theme="1"/>
      <name val="Arial"/>
      <family val="2"/>
      <charset val="238"/>
    </font>
    <font>
      <u/>
      <sz val="10"/>
      <color rgb="FF0000FF"/>
      <name val="Arial"/>
      <family val="2"/>
      <charset val="238"/>
    </font>
    <font>
      <sz val="11"/>
      <color theme="1"/>
      <name val="Calibri"/>
      <family val="2"/>
      <charset val="238"/>
    </font>
    <font>
      <sz val="11"/>
      <color theme="1"/>
      <name val="Calibri"/>
      <family val="2"/>
      <charset val="1"/>
    </font>
    <font>
      <sz val="10"/>
      <color rgb="FF000000"/>
      <name val="Arial"/>
      <family val="2"/>
      <charset val="238"/>
    </font>
    <font>
      <sz val="10"/>
      <name val="Calibri"/>
      <family val="2"/>
      <charset val="238"/>
    </font>
    <font>
      <sz val="10"/>
      <color theme="1"/>
      <name val="Calibri"/>
      <family val="2"/>
      <charset val="238"/>
    </font>
    <font>
      <b/>
      <sz val="10"/>
      <color theme="1"/>
      <name val="Calibri"/>
      <family val="2"/>
      <charset val="238"/>
    </font>
    <font>
      <b/>
      <sz val="10"/>
      <name val="Calibri"/>
      <family val="2"/>
      <charset val="238"/>
    </font>
    <font>
      <b/>
      <sz val="10"/>
      <color rgb="FF000000"/>
      <name val="Calibri"/>
      <family val="2"/>
      <charset val="238"/>
    </font>
    <font>
      <sz val="10"/>
      <color rgb="FF000000"/>
      <name val="Calibri"/>
      <family val="2"/>
      <charset val="238"/>
    </font>
    <font>
      <u/>
      <sz val="11"/>
      <color theme="10"/>
      <name val="Arial"/>
      <family val="2"/>
      <charset val="238"/>
    </font>
    <font>
      <sz val="10"/>
      <color rgb="FFFF0000"/>
      <name val="Calibri"/>
      <family val="2"/>
      <charset val="238"/>
    </font>
    <font>
      <b/>
      <vertAlign val="superscript"/>
      <sz val="10"/>
      <color rgb="FF000000"/>
      <name val="Calibri"/>
      <family val="2"/>
      <charset val="238"/>
    </font>
  </fonts>
  <fills count="11">
    <fill>
      <patternFill patternType="none"/>
    </fill>
    <fill>
      <patternFill patternType="gray125"/>
    </fill>
    <fill>
      <patternFill patternType="solid">
        <fgColor theme="0" tint="-0.14999847407452621"/>
        <bgColor rgb="FFC3D69B"/>
      </patternFill>
    </fill>
    <fill>
      <patternFill patternType="solid">
        <fgColor rgb="FFC0C0C0"/>
        <bgColor rgb="FFB4C7DC"/>
      </patternFill>
    </fill>
    <fill>
      <patternFill patternType="solid">
        <fgColor theme="0"/>
        <bgColor rgb="FFFFFFCC"/>
      </patternFill>
    </fill>
    <fill>
      <patternFill patternType="solid">
        <fgColor rgb="FFFFFF00"/>
        <bgColor rgb="FFFFFF00"/>
      </patternFill>
    </fill>
    <fill>
      <patternFill patternType="solid">
        <fgColor rgb="FFFFC000"/>
        <bgColor rgb="FFFF9900"/>
      </patternFill>
    </fill>
    <fill>
      <patternFill patternType="solid">
        <fgColor rgb="FFB4C7DC"/>
        <bgColor rgb="FFC0C0C0"/>
      </patternFill>
    </fill>
    <fill>
      <patternFill patternType="solid">
        <fgColor theme="5" tint="0.39988402966399123"/>
        <bgColor rgb="FFFF7B59"/>
      </patternFill>
    </fill>
    <fill>
      <patternFill patternType="solid">
        <fgColor theme="6" tint="0.39988402966399123"/>
        <bgColor rgb="FFC0C0C0"/>
      </patternFill>
    </fill>
    <fill>
      <patternFill patternType="solid">
        <fgColor rgb="FFFF7B59"/>
        <bgColor rgb="FFFF6600"/>
      </patternFill>
    </fill>
  </fills>
  <borders count="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diagonalUp="1" diagonalDown="1">
      <left style="thin">
        <color auto="1"/>
      </left>
      <right style="thin">
        <color auto="1"/>
      </right>
      <top style="thin">
        <color auto="1"/>
      </top>
      <bottom style="thin">
        <color auto="1"/>
      </bottom>
      <diagonal style="thin">
        <color auto="1"/>
      </diagonal>
    </border>
    <border>
      <left style="thin">
        <color auto="1"/>
      </left>
      <right style="thin">
        <color auto="1"/>
      </right>
      <top/>
      <bottom/>
      <diagonal/>
    </border>
    <border>
      <left style="thin">
        <color auto="1"/>
      </left>
      <right style="thin">
        <color auto="1"/>
      </right>
      <top/>
      <bottom style="thin">
        <color auto="1"/>
      </bottom>
      <diagonal/>
    </border>
  </borders>
  <cellStyleXfs count="7">
    <xf numFmtId="0" fontId="0" fillId="0" borderId="0"/>
    <xf numFmtId="0" fontId="11" fillId="0" borderId="0" applyBorder="0" applyProtection="0"/>
    <xf numFmtId="0" fontId="1" fillId="0" borderId="0" applyBorder="0" applyProtection="0"/>
    <xf numFmtId="0" fontId="2" fillId="0" borderId="0"/>
    <xf numFmtId="0" fontId="3" fillId="0" borderId="0"/>
    <xf numFmtId="0" fontId="4" fillId="0" borderId="0" applyBorder="0" applyProtection="0"/>
    <xf numFmtId="0" fontId="4" fillId="0" borderId="0"/>
  </cellStyleXfs>
  <cellXfs count="51">
    <xf numFmtId="0" fontId="0" fillId="0" borderId="0" xfId="0"/>
    <xf numFmtId="0" fontId="6" fillId="0" borderId="0" xfId="0" applyFont="1" applyAlignment="1">
      <alignment horizontal="left" vertical="center" wrapText="1"/>
    </xf>
    <xf numFmtId="0" fontId="5" fillId="0" borderId="0" xfId="0" applyFont="1" applyAlignment="1">
      <alignment horizontal="center" vertical="center"/>
    </xf>
    <xf numFmtId="0" fontId="5" fillId="0" borderId="0" xfId="0" applyFont="1" applyAlignment="1">
      <alignment horizontal="left" vertical="center" wrapText="1"/>
    </xf>
    <xf numFmtId="0" fontId="5" fillId="0" borderId="0" xfId="0" applyFont="1" applyAlignment="1">
      <alignment vertical="center" wrapText="1"/>
    </xf>
    <xf numFmtId="2" fontId="5" fillId="0" borderId="0" xfId="0" applyNumberFormat="1" applyFont="1" applyAlignment="1">
      <alignment horizontal="center" vertical="center"/>
    </xf>
    <xf numFmtId="3" fontId="5" fillId="0" borderId="0" xfId="0" applyNumberFormat="1" applyFont="1" applyAlignment="1">
      <alignment horizontal="right" vertical="center"/>
    </xf>
    <xf numFmtId="0" fontId="5" fillId="0" borderId="0" xfId="0" applyFont="1" applyAlignment="1">
      <alignment vertical="center"/>
    </xf>
    <xf numFmtId="0" fontId="8" fillId="2" borderId="2" xfId="0" applyFont="1" applyFill="1" applyBorder="1" applyAlignment="1">
      <alignment horizontal="center" vertical="center" wrapText="1"/>
    </xf>
    <xf numFmtId="0" fontId="7" fillId="3" borderId="2" xfId="5" applyFont="1" applyFill="1" applyBorder="1" applyAlignment="1" applyProtection="1">
      <alignment horizontal="center" vertical="center" wrapText="1"/>
    </xf>
    <xf numFmtId="3" fontId="8" fillId="2" borderId="2" xfId="0" applyNumberFormat="1" applyFont="1" applyFill="1" applyBorder="1" applyAlignment="1">
      <alignment horizontal="center" vertical="center" wrapText="1"/>
    </xf>
    <xf numFmtId="0" fontId="9" fillId="2" borderId="2"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4" borderId="2" xfId="0" applyFont="1" applyFill="1" applyBorder="1" applyAlignment="1">
      <alignment vertical="center" wrapText="1"/>
    </xf>
    <xf numFmtId="0" fontId="6" fillId="0" borderId="2" xfId="5" applyFont="1" applyBorder="1" applyAlignment="1" applyProtection="1">
      <alignment vertical="center" wrapText="1"/>
    </xf>
    <xf numFmtId="49" fontId="5" fillId="4" borderId="2" xfId="0" applyNumberFormat="1" applyFont="1" applyFill="1" applyBorder="1" applyAlignment="1">
      <alignment horizontal="center" vertical="center" wrapText="1"/>
    </xf>
    <xf numFmtId="49" fontId="5" fillId="0" borderId="2" xfId="0" applyNumberFormat="1" applyFont="1" applyBorder="1" applyAlignment="1">
      <alignment horizontal="center" vertical="center" wrapText="1"/>
    </xf>
    <xf numFmtId="49" fontId="5" fillId="0" borderId="2" xfId="1" applyNumberFormat="1" applyFont="1" applyBorder="1" applyAlignment="1" applyProtection="1">
      <alignment horizontal="center" vertical="center" wrapText="1"/>
    </xf>
    <xf numFmtId="2" fontId="12" fillId="5" borderId="2" xfId="0" applyNumberFormat="1" applyFont="1" applyFill="1" applyBorder="1" applyAlignment="1">
      <alignment horizontal="center" vertical="center"/>
    </xf>
    <xf numFmtId="4" fontId="5" fillId="0" borderId="2" xfId="0" applyNumberFormat="1" applyFont="1" applyBorder="1" applyAlignment="1">
      <alignment horizontal="center" vertical="center" wrapText="1"/>
    </xf>
    <xf numFmtId="164" fontId="5" fillId="0" borderId="2" xfId="0" applyNumberFormat="1" applyFont="1" applyBorder="1" applyAlignment="1">
      <alignment horizontal="center" vertical="center" wrapText="1"/>
    </xf>
    <xf numFmtId="2" fontId="5" fillId="6" borderId="2" xfId="0" applyNumberFormat="1" applyFont="1" applyFill="1" applyBorder="1" applyAlignment="1">
      <alignment horizontal="center" vertical="center" wrapText="1"/>
    </xf>
    <xf numFmtId="3" fontId="5" fillId="4" borderId="4" xfId="0" applyNumberFormat="1" applyFont="1" applyFill="1" applyBorder="1" applyAlignment="1">
      <alignment horizontal="right" vertical="center" wrapText="1"/>
    </xf>
    <xf numFmtId="4" fontId="5" fillId="0" borderId="5" xfId="0" applyNumberFormat="1" applyFont="1" applyBorder="1" applyAlignment="1">
      <alignment horizontal="right" vertical="center" wrapText="1"/>
    </xf>
    <xf numFmtId="3" fontId="5" fillId="0" borderId="2" xfId="0" applyNumberFormat="1" applyFont="1" applyBorder="1" applyAlignment="1">
      <alignment horizontal="center" vertical="center"/>
    </xf>
    <xf numFmtId="0" fontId="5" fillId="0" borderId="2" xfId="0" applyFont="1" applyBorder="1" applyAlignment="1">
      <alignment horizontal="center" vertical="center"/>
    </xf>
    <xf numFmtId="49" fontId="5" fillId="0" borderId="6" xfId="0" applyNumberFormat="1" applyFont="1" applyBorder="1" applyAlignment="1">
      <alignment horizontal="center" vertical="center" wrapText="1"/>
    </xf>
    <xf numFmtId="2" fontId="10" fillId="0" borderId="2" xfId="0" applyNumberFormat="1" applyFont="1" applyBorder="1" applyAlignment="1">
      <alignment horizontal="center" vertical="center"/>
    </xf>
    <xf numFmtId="2" fontId="5" fillId="7" borderId="2" xfId="0" applyNumberFormat="1" applyFont="1" applyFill="1" applyBorder="1" applyAlignment="1">
      <alignment horizontal="center" vertical="center" wrapText="1"/>
    </xf>
    <xf numFmtId="49" fontId="5" fillId="4" borderId="6" xfId="0" applyNumberFormat="1" applyFont="1" applyFill="1" applyBorder="1" applyAlignment="1">
      <alignment horizontal="center" vertical="center" wrapText="1"/>
    </xf>
    <xf numFmtId="2" fontId="5" fillId="8" borderId="2" xfId="0" applyNumberFormat="1" applyFont="1" applyFill="1" applyBorder="1" applyAlignment="1">
      <alignment horizontal="center" vertical="center" wrapText="1"/>
    </xf>
    <xf numFmtId="3" fontId="5" fillId="0" borderId="2" xfId="0" applyNumberFormat="1" applyFont="1" applyBorder="1" applyAlignment="1">
      <alignment horizontal="right" vertical="center" wrapText="1"/>
    </xf>
    <xf numFmtId="3" fontId="5" fillId="0" borderId="2" xfId="0" applyNumberFormat="1" applyFont="1" applyBorder="1" applyAlignment="1">
      <alignment vertical="center"/>
    </xf>
    <xf numFmtId="0" fontId="5" fillId="0" borderId="2" xfId="0" applyFont="1" applyBorder="1" applyAlignment="1">
      <alignment horizontal="right" vertical="center"/>
    </xf>
    <xf numFmtId="0" fontId="6" fillId="0" borderId="2" xfId="5" applyFont="1" applyBorder="1" applyAlignment="1" applyProtection="1">
      <alignment horizontal="left" vertical="center" wrapText="1"/>
    </xf>
    <xf numFmtId="2" fontId="5" fillId="9" borderId="2" xfId="0" applyNumberFormat="1" applyFont="1" applyFill="1" applyBorder="1" applyAlignment="1">
      <alignment horizontal="center" vertical="center" wrapText="1"/>
    </xf>
    <xf numFmtId="49" fontId="5" fillId="4" borderId="7" xfId="0" applyNumberFormat="1" applyFont="1" applyFill="1" applyBorder="1" applyAlignment="1">
      <alignment horizontal="center" vertical="center" wrapText="1"/>
    </xf>
    <xf numFmtId="2" fontId="6" fillId="0" borderId="2" xfId="0" applyNumberFormat="1" applyFont="1" applyBorder="1" applyAlignment="1">
      <alignment horizontal="center" vertical="center"/>
    </xf>
    <xf numFmtId="2" fontId="5" fillId="10" borderId="2" xfId="0" applyNumberFormat="1" applyFont="1" applyFill="1" applyBorder="1" applyAlignment="1">
      <alignment horizontal="center" vertical="center" wrapText="1"/>
    </xf>
    <xf numFmtId="0" fontId="5" fillId="4" borderId="2" xfId="0" applyFont="1" applyFill="1" applyBorder="1" applyAlignment="1">
      <alignment horizontal="left" vertical="center" wrapText="1"/>
    </xf>
    <xf numFmtId="0" fontId="10" fillId="0" borderId="2" xfId="6" applyFont="1" applyBorder="1" applyAlignment="1">
      <alignment vertical="center" wrapText="1"/>
    </xf>
    <xf numFmtId="49" fontId="12" fillId="5" borderId="2" xfId="1" applyNumberFormat="1" applyFont="1" applyFill="1" applyBorder="1" applyAlignment="1" applyProtection="1">
      <alignment horizontal="center" vertical="center" wrapText="1"/>
    </xf>
    <xf numFmtId="3" fontId="5" fillId="4" borderId="2" xfId="0" applyNumberFormat="1" applyFont="1" applyFill="1" applyBorder="1" applyAlignment="1">
      <alignment horizontal="right" vertical="center" wrapText="1"/>
    </xf>
    <xf numFmtId="49" fontId="10" fillId="0" borderId="2" xfId="6" applyNumberFormat="1" applyFont="1" applyBorder="1" applyAlignment="1">
      <alignment horizontal="center" vertical="center" wrapText="1"/>
    </xf>
    <xf numFmtId="0" fontId="6" fillId="0" borderId="0" xfId="0" applyFont="1" applyAlignment="1">
      <alignment horizontal="right" vertical="center" wrapText="1"/>
    </xf>
    <xf numFmtId="0" fontId="7" fillId="0" borderId="0" xfId="0" applyFont="1" applyAlignment="1">
      <alignment horizontal="center" vertical="center"/>
    </xf>
    <xf numFmtId="0" fontId="6" fillId="0" borderId="0" xfId="0" applyFont="1" applyAlignment="1">
      <alignment horizontal="left" vertical="center" wrapText="1"/>
    </xf>
    <xf numFmtId="0" fontId="8" fillId="0" borderId="1" xfId="0" applyFont="1" applyBorder="1" applyAlignment="1">
      <alignment horizontal="left" vertical="center"/>
    </xf>
    <xf numFmtId="0" fontId="8" fillId="2" borderId="3" xfId="0" applyFont="1" applyFill="1" applyBorder="1" applyAlignment="1">
      <alignment horizontal="left" vertical="center" wrapText="1"/>
    </xf>
    <xf numFmtId="0" fontId="8" fillId="2" borderId="2" xfId="0" applyFont="1" applyFill="1" applyBorder="1" applyAlignment="1">
      <alignment horizontal="left" vertical="center" wrapText="1"/>
    </xf>
    <xf numFmtId="49" fontId="10" fillId="0" borderId="6" xfId="6" applyNumberFormat="1" applyFont="1" applyBorder="1" applyAlignment="1">
      <alignment horizontal="center" vertical="center" wrapText="1"/>
    </xf>
  </cellXfs>
  <cellStyles count="7">
    <cellStyle name="Hiperłącze" xfId="1" builtinId="8"/>
    <cellStyle name="Hiperłącze 2" xfId="2" xr:uid="{00000000-0005-0000-0000-000006000000}"/>
    <cellStyle name="Normalny" xfId="0" builtinId="0"/>
    <cellStyle name="Normalny 2" xfId="3" xr:uid="{00000000-0005-0000-0000-000007000000}"/>
    <cellStyle name="Normalny 3" xfId="4" xr:uid="{00000000-0005-0000-0000-000008000000}"/>
    <cellStyle name="Normalny_Zestawienie szczegółowe" xfId="5" xr:uid="{00000000-0005-0000-0000-000009000000}"/>
    <cellStyle name="Normalny_Zestawienie szczegółowe_2" xfId="6" xr:uid="{00000000-0005-0000-0000-00000A00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7B59"/>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B4C7DC"/>
      <rgbColor rgb="FFD99694"/>
      <rgbColor rgb="FFCC99FF"/>
      <rgbColor rgb="FFC3D69B"/>
      <rgbColor rgb="FF3366FF"/>
      <rgbColor rgb="FF33CCCC"/>
      <rgbColor rgb="FF99CC00"/>
      <rgbColor rgb="FFFFC0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majorFont>
      <a:minorFont>
        <a:latin typeface="Calibri"/>
        <a:ea typeface=""/>
        <a:cs typeface=""/>
      </a:minorFont>
    </a:fontScheme>
    <a:fmtScheme>
      <a:fillStyleLst>
        <a:solidFill>
          <a:schemeClr val="phClr"/>
        </a:solidFill>
        <a:gradFill>
          <a:gsLst>
            <a:gs pos="0">
              <a:schemeClr val="phClr">
                <a:tint val="50000"/>
              </a:schemeClr>
            </a:gs>
            <a:gs pos="35000">
              <a:schemeClr val="phClr">
                <a:tint val="37000"/>
              </a:schemeClr>
            </a:gs>
            <a:gs pos="100000">
              <a:schemeClr val="phClr">
                <a:tint val="15000"/>
              </a:schemeClr>
            </a:gs>
          </a:gsLst>
          <a:lin ang="16200000" scaled="1"/>
          <a:tileRect/>
        </a:gradFill>
        <a:gradFill>
          <a:gsLst>
            <a:gs pos="0">
              <a:schemeClr val="phClr">
                <a:shade val="51000"/>
              </a:schemeClr>
            </a:gs>
            <a:gs pos="80000">
              <a:schemeClr val="phClr">
                <a:shade val="93000"/>
              </a:schemeClr>
            </a:gs>
            <a:gs pos="100000">
              <a:schemeClr val="phClr">
                <a:shade val="94000"/>
              </a:schemeClr>
            </a:gs>
          </a:gsLst>
          <a:lin ang="16200000" scaled="0"/>
          <a:tileRect/>
        </a:gradFill>
      </a:fillStyleLst>
      <a:lnStyleLst>
        <a:ln w="9525" cap="flat" cmpd="sng" algn="ctr">
          <a:prstDash val="solid"/>
        </a:ln>
        <a:ln w="25400" cap="flat" cmpd="sng" algn="ctr">
          <a:prstDash val="solid"/>
        </a:ln>
        <a:ln w="38100" cap="flat" cmpd="sng" algn="ctr">
          <a:prstDash val="solid"/>
        </a:ln>
      </a:lnStyleLst>
      <a:effectStyleLst>
        <a:effectStyle>
          <a:effectLst/>
        </a:effectStyle>
        <a:effectStyle>
          <a:effectLst/>
        </a:effectStyle>
        <a:effectStyle>
          <a:effectLst/>
        </a:effectStyle>
      </a:effectStyleLst>
      <a:bgFillStyleLst>
        <a:solidFill>
          <a:schemeClr val="phClr"/>
        </a:solidFill>
        <a:gradFill>
          <a:gsLst>
            <a:gs pos="0">
              <a:schemeClr val="phClr">
                <a:tint val="40000"/>
              </a:schemeClr>
            </a:gs>
            <a:gs pos="40000">
              <a:schemeClr val="phClr">
                <a:tint val="45000"/>
                <a:shade val="99000"/>
              </a:schemeClr>
            </a:gs>
            <a:gs pos="100000">
              <a:schemeClr val="phClr">
                <a:shade val="20000"/>
              </a:schemeClr>
            </a:gs>
          </a:gsLst>
          <a:path path="circle">
            <a:fillToRect l="50000" t="-80000" r="50000" b="180000"/>
          </a:path>
          <a:tileRect/>
        </a:gradFill>
        <a:gradFill>
          <a:gsLst>
            <a:gs pos="0">
              <a:schemeClr val="phClr">
                <a:tint val="80000"/>
              </a:schemeClr>
            </a:gs>
            <a:gs pos="100000">
              <a:schemeClr val="phClr">
                <a:shade val="30000"/>
              </a:schemeClr>
            </a:gs>
          </a:gsLst>
          <a:path path="circle">
            <a:fillToRect l="50000" t="50000" r="50000" b="50000"/>
          </a:path>
          <a:tileRect/>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26"/>
  <sheetViews>
    <sheetView tabSelected="1" zoomScale="65" zoomScaleNormal="65" workbookViewId="0">
      <selection activeCell="A2" sqref="A2:AA2"/>
    </sheetView>
  </sheetViews>
  <sheetFormatPr defaultColWidth="9" defaultRowHeight="12.75" customHeight="1" x14ac:dyDescent="0.25"/>
  <cols>
    <col min="1" max="1" width="4.09765625" style="2" customWidth="1"/>
    <col min="2" max="2" width="20.69921875" style="3" customWidth="1"/>
    <col min="3" max="3" width="22.796875" style="4" customWidth="1"/>
    <col min="4" max="4" width="22.19921875" style="4" customWidth="1"/>
    <col min="5" max="5" width="21.796875" style="4" customWidth="1"/>
    <col min="6" max="6" width="16.19921875" style="4" customWidth="1"/>
    <col min="7" max="7" width="6.796875" style="4" customWidth="1"/>
    <col min="8" max="9" width="12.5" style="4" customWidth="1"/>
    <col min="10" max="10" width="13.09765625" style="4" customWidth="1"/>
    <col min="11" max="11" width="15.69921875" style="4" customWidth="1"/>
    <col min="12" max="12" width="8.3984375" style="5" customWidth="1"/>
    <col min="13" max="13" width="15.09765625" style="6" customWidth="1"/>
    <col min="14" max="19" width="8.69921875" style="6" customWidth="1"/>
    <col min="20" max="20" width="7.796875" style="6" customWidth="1"/>
    <col min="21" max="22" width="8.69921875" style="6" customWidth="1"/>
    <col min="23" max="23" width="10.3984375" style="6" customWidth="1"/>
    <col min="24" max="25" width="9.69921875" style="6" customWidth="1"/>
    <col min="26" max="26" width="13.09765625" style="7" customWidth="1"/>
    <col min="27" max="16384" width="9" style="7"/>
  </cols>
  <sheetData>
    <row r="1" spans="1:27" ht="29.25" customHeight="1" x14ac:dyDescent="0.25">
      <c r="A1" s="44" t="s">
        <v>81</v>
      </c>
      <c r="B1" s="44"/>
      <c r="C1" s="44"/>
      <c r="D1" s="44"/>
      <c r="E1" s="44"/>
      <c r="F1" s="44"/>
      <c r="G1" s="44"/>
      <c r="H1" s="44"/>
      <c r="I1" s="44"/>
      <c r="J1" s="44"/>
      <c r="K1" s="44"/>
      <c r="L1" s="44"/>
      <c r="M1" s="44"/>
      <c r="N1" s="44"/>
      <c r="O1" s="44"/>
      <c r="P1" s="44"/>
      <c r="Q1" s="44"/>
      <c r="R1" s="44"/>
      <c r="S1" s="44"/>
      <c r="T1" s="44"/>
      <c r="U1" s="44"/>
      <c r="V1" s="44"/>
      <c r="W1" s="44"/>
      <c r="X1" s="44"/>
      <c r="Y1" s="44"/>
      <c r="Z1" s="44"/>
      <c r="AA1" s="44"/>
    </row>
    <row r="2" spans="1:27" ht="13.8" x14ac:dyDescent="0.25">
      <c r="A2" s="45" t="s">
        <v>0</v>
      </c>
      <c r="B2" s="45"/>
      <c r="C2" s="45"/>
      <c r="D2" s="45"/>
      <c r="E2" s="45"/>
      <c r="F2" s="45"/>
      <c r="G2" s="45"/>
      <c r="H2" s="45"/>
      <c r="I2" s="45"/>
      <c r="J2" s="45"/>
      <c r="K2" s="45"/>
      <c r="L2" s="45"/>
      <c r="M2" s="45"/>
      <c r="N2" s="45"/>
      <c r="O2" s="45"/>
      <c r="P2" s="45"/>
      <c r="Q2" s="45"/>
      <c r="R2" s="45"/>
      <c r="S2" s="45"/>
      <c r="T2" s="45"/>
      <c r="U2" s="45"/>
      <c r="V2" s="45"/>
      <c r="W2" s="45"/>
      <c r="X2" s="45"/>
      <c r="Y2" s="45"/>
      <c r="Z2" s="45"/>
      <c r="AA2" s="45"/>
    </row>
    <row r="3" spans="1:27" ht="12.75" customHeight="1" x14ac:dyDescent="0.25">
      <c r="A3" s="46" t="s">
        <v>1</v>
      </c>
      <c r="B3" s="46"/>
      <c r="C3" s="46"/>
      <c r="D3" s="46"/>
      <c r="E3" s="46"/>
      <c r="F3" s="46"/>
      <c r="G3" s="46"/>
      <c r="H3" s="46"/>
      <c r="I3" s="46"/>
      <c r="J3" s="46"/>
      <c r="K3" s="46"/>
      <c r="L3" s="46"/>
      <c r="M3" s="46"/>
      <c r="N3" s="46"/>
      <c r="O3" s="46"/>
      <c r="P3" s="46"/>
      <c r="Q3" s="46"/>
      <c r="R3" s="46"/>
      <c r="S3" s="46"/>
      <c r="T3" s="46"/>
      <c r="U3" s="46"/>
      <c r="V3" s="46"/>
      <c r="W3" s="46"/>
      <c r="X3" s="46"/>
      <c r="Y3" s="46"/>
      <c r="Z3" s="46"/>
      <c r="AA3" s="46"/>
    </row>
    <row r="4" spans="1:27" ht="13.8" x14ac:dyDescent="0.25">
      <c r="A4" s="47" t="s">
        <v>2</v>
      </c>
      <c r="B4" s="47"/>
      <c r="C4" s="47"/>
      <c r="D4" s="47"/>
      <c r="E4" s="47"/>
      <c r="F4" s="47"/>
      <c r="G4" s="47"/>
      <c r="H4" s="47"/>
      <c r="I4" s="47"/>
      <c r="J4" s="47"/>
      <c r="K4" s="47"/>
      <c r="L4" s="47"/>
      <c r="M4" s="47"/>
      <c r="N4" s="47"/>
      <c r="O4" s="47"/>
      <c r="P4" s="47"/>
      <c r="Q4" s="47"/>
      <c r="R4" s="47"/>
      <c r="S4" s="47"/>
      <c r="T4" s="47"/>
      <c r="U4" s="47"/>
      <c r="V4" s="47"/>
      <c r="W4" s="47"/>
      <c r="X4" s="47"/>
      <c r="Y4" s="47"/>
      <c r="Z4" s="47"/>
      <c r="AA4" s="47"/>
    </row>
    <row r="5" spans="1:27" ht="82.8" x14ac:dyDescent="0.25">
      <c r="A5" s="8" t="s">
        <v>3</v>
      </c>
      <c r="B5" s="8" t="s">
        <v>4</v>
      </c>
      <c r="C5" s="8" t="s">
        <v>5</v>
      </c>
      <c r="D5" s="8" t="s">
        <v>6</v>
      </c>
      <c r="E5" s="8" t="s">
        <v>7</v>
      </c>
      <c r="F5" s="8" t="s">
        <v>8</v>
      </c>
      <c r="G5" s="8" t="s">
        <v>9</v>
      </c>
      <c r="H5" s="8" t="s">
        <v>10</v>
      </c>
      <c r="I5" s="9" t="s">
        <v>11</v>
      </c>
      <c r="J5" s="8" t="s">
        <v>12</v>
      </c>
      <c r="K5" s="8" t="s">
        <v>13</v>
      </c>
      <c r="L5" s="8" t="s">
        <v>14</v>
      </c>
      <c r="M5" s="10" t="s">
        <v>15</v>
      </c>
      <c r="N5" s="10" t="s">
        <v>16</v>
      </c>
      <c r="O5" s="10" t="s">
        <v>17</v>
      </c>
      <c r="P5" s="10" t="s">
        <v>18</v>
      </c>
      <c r="Q5" s="10" t="s">
        <v>19</v>
      </c>
      <c r="R5" s="10" t="s">
        <v>20</v>
      </c>
      <c r="S5" s="10" t="s">
        <v>21</v>
      </c>
      <c r="T5" s="10" t="s">
        <v>22</v>
      </c>
      <c r="U5" s="10" t="s">
        <v>23</v>
      </c>
      <c r="V5" s="10" t="s">
        <v>24</v>
      </c>
      <c r="W5" s="10" t="s">
        <v>25</v>
      </c>
      <c r="X5" s="10" t="s">
        <v>26</v>
      </c>
      <c r="Y5" s="10" t="s">
        <v>27</v>
      </c>
      <c r="Z5" s="11" t="s">
        <v>28</v>
      </c>
      <c r="AA5" s="11" t="s">
        <v>29</v>
      </c>
    </row>
    <row r="6" spans="1:27" ht="12.75" customHeight="1" x14ac:dyDescent="0.25">
      <c r="A6" s="48" t="s">
        <v>30</v>
      </c>
      <c r="B6" s="48"/>
      <c r="C6" s="48"/>
      <c r="D6" s="48"/>
      <c r="E6" s="48"/>
      <c r="F6" s="48"/>
      <c r="G6" s="48"/>
      <c r="H6" s="48"/>
      <c r="I6" s="48"/>
      <c r="J6" s="48"/>
      <c r="K6" s="48"/>
      <c r="L6" s="48"/>
      <c r="M6" s="48"/>
      <c r="N6" s="48"/>
      <c r="O6" s="48"/>
      <c r="P6" s="48"/>
      <c r="Q6" s="48"/>
      <c r="R6" s="48"/>
      <c r="S6" s="48"/>
      <c r="T6" s="48"/>
      <c r="U6" s="48"/>
      <c r="V6" s="48"/>
      <c r="W6" s="48"/>
      <c r="X6" s="48"/>
      <c r="Y6" s="48"/>
      <c r="Z6" s="48"/>
      <c r="AA6" s="48"/>
    </row>
    <row r="7" spans="1:27" ht="41.4" x14ac:dyDescent="0.25">
      <c r="A7" s="12">
        <v>1</v>
      </c>
      <c r="B7" s="13" t="s">
        <v>31</v>
      </c>
      <c r="C7" s="13" t="s">
        <v>31</v>
      </c>
      <c r="D7" s="14" t="s">
        <v>32</v>
      </c>
      <c r="E7" s="43" t="s">
        <v>33</v>
      </c>
      <c r="F7" s="15" t="s">
        <v>34</v>
      </c>
      <c r="G7" s="16"/>
      <c r="H7" s="17" t="s">
        <v>35</v>
      </c>
      <c r="I7" s="18">
        <v>52</v>
      </c>
      <c r="J7" s="19" t="s">
        <v>36</v>
      </c>
      <c r="K7" s="20">
        <v>46022</v>
      </c>
      <c r="L7" s="21" t="s">
        <v>37</v>
      </c>
      <c r="M7" s="22">
        <v>72000</v>
      </c>
      <c r="N7" s="23"/>
      <c r="O7" s="23"/>
      <c r="P7" s="23"/>
      <c r="Q7" s="23"/>
      <c r="R7" s="23"/>
      <c r="S7" s="23"/>
      <c r="T7" s="23"/>
      <c r="U7" s="23"/>
      <c r="V7" s="23"/>
      <c r="W7" s="23"/>
      <c r="X7" s="23"/>
      <c r="Y7" s="23"/>
      <c r="Z7" s="24" t="s">
        <v>38</v>
      </c>
      <c r="AA7" s="25" t="s">
        <v>38</v>
      </c>
    </row>
    <row r="8" spans="1:27" ht="41.4" x14ac:dyDescent="0.25">
      <c r="A8" s="12">
        <v>2</v>
      </c>
      <c r="B8" s="13" t="s">
        <v>31</v>
      </c>
      <c r="C8" s="13" t="s">
        <v>31</v>
      </c>
      <c r="D8" s="14" t="s">
        <v>32</v>
      </c>
      <c r="E8" s="50" t="s">
        <v>39</v>
      </c>
      <c r="F8" s="15" t="s">
        <v>40</v>
      </c>
      <c r="G8" s="26"/>
      <c r="H8" s="17" t="s">
        <v>35</v>
      </c>
      <c r="I8" s="27">
        <v>100</v>
      </c>
      <c r="J8" s="19" t="s">
        <v>36</v>
      </c>
      <c r="K8" s="20">
        <v>46022</v>
      </c>
      <c r="L8" s="28" t="s">
        <v>41</v>
      </c>
      <c r="M8" s="22">
        <v>20000</v>
      </c>
      <c r="N8" s="23"/>
      <c r="O8" s="23"/>
      <c r="P8" s="23"/>
      <c r="Q8" s="23"/>
      <c r="R8" s="23"/>
      <c r="S8" s="23"/>
      <c r="T8" s="23"/>
      <c r="U8" s="23"/>
      <c r="V8" s="23"/>
      <c r="W8" s="23"/>
      <c r="X8" s="23"/>
      <c r="Y8" s="23"/>
      <c r="Z8" s="24" t="s">
        <v>38</v>
      </c>
      <c r="AA8" s="25" t="s">
        <v>38</v>
      </c>
    </row>
    <row r="9" spans="1:27" ht="41.4" x14ac:dyDescent="0.25">
      <c r="A9" s="12">
        <v>3</v>
      </c>
      <c r="B9" s="13" t="s">
        <v>31</v>
      </c>
      <c r="C9" s="13" t="s">
        <v>31</v>
      </c>
      <c r="D9" s="14" t="s">
        <v>42</v>
      </c>
      <c r="E9" s="43" t="s">
        <v>82</v>
      </c>
      <c r="F9" s="29" t="s">
        <v>43</v>
      </c>
      <c r="G9" s="16"/>
      <c r="H9" s="17" t="s">
        <v>35</v>
      </c>
      <c r="I9" s="18">
        <v>50.52</v>
      </c>
      <c r="J9" s="19" t="s">
        <v>36</v>
      </c>
      <c r="K9" s="20">
        <v>46022</v>
      </c>
      <c r="L9" s="30" t="s">
        <v>44</v>
      </c>
      <c r="M9" s="22">
        <f>101250*2</f>
        <v>202500</v>
      </c>
      <c r="N9" s="31">
        <v>17000</v>
      </c>
      <c r="O9" s="31">
        <v>18000</v>
      </c>
      <c r="P9" s="31">
        <v>14000</v>
      </c>
      <c r="Q9" s="31">
        <v>10000</v>
      </c>
      <c r="R9" s="31">
        <v>1700</v>
      </c>
      <c r="S9" s="31">
        <v>0</v>
      </c>
      <c r="T9" s="31">
        <v>0</v>
      </c>
      <c r="U9" s="31">
        <v>50</v>
      </c>
      <c r="V9" s="31">
        <v>400</v>
      </c>
      <c r="W9" s="31">
        <v>6600</v>
      </c>
      <c r="X9" s="31">
        <v>13000</v>
      </c>
      <c r="Y9" s="31">
        <v>20500</v>
      </c>
      <c r="Z9" s="32">
        <f>AA9*8760+AA9*8760</f>
        <v>1927200</v>
      </c>
      <c r="AA9" s="33">
        <v>110</v>
      </c>
    </row>
    <row r="10" spans="1:27" ht="55.2" x14ac:dyDescent="0.25">
      <c r="A10" s="12">
        <v>4</v>
      </c>
      <c r="B10" s="13" t="s">
        <v>31</v>
      </c>
      <c r="C10" s="34" t="s">
        <v>45</v>
      </c>
      <c r="D10" s="34" t="s">
        <v>46</v>
      </c>
      <c r="E10" s="43" t="s">
        <v>47</v>
      </c>
      <c r="F10" s="15" t="s">
        <v>38</v>
      </c>
      <c r="G10" s="16"/>
      <c r="H10" s="17" t="s">
        <v>35</v>
      </c>
      <c r="I10" s="27">
        <v>100</v>
      </c>
      <c r="J10" s="19" t="s">
        <v>36</v>
      </c>
      <c r="K10" s="20">
        <v>46022</v>
      </c>
      <c r="L10" s="35" t="s">
        <v>48</v>
      </c>
      <c r="M10" s="22">
        <f>200700*2</f>
        <v>401400</v>
      </c>
      <c r="N10" s="31">
        <v>31000</v>
      </c>
      <c r="O10" s="31">
        <v>32000</v>
      </c>
      <c r="P10" s="31">
        <v>25000</v>
      </c>
      <c r="Q10" s="31">
        <v>19000</v>
      </c>
      <c r="R10" s="31">
        <v>8100</v>
      </c>
      <c r="S10" s="31">
        <v>2100</v>
      </c>
      <c r="T10" s="31">
        <v>2000</v>
      </c>
      <c r="U10" s="31">
        <v>2000</v>
      </c>
      <c r="V10" s="31">
        <v>4300</v>
      </c>
      <c r="W10" s="31">
        <v>13000</v>
      </c>
      <c r="X10" s="31">
        <v>25000</v>
      </c>
      <c r="Y10" s="31">
        <v>37200</v>
      </c>
      <c r="Z10" s="32">
        <f>AA10*8760+AA10*8760</f>
        <v>2505360</v>
      </c>
      <c r="AA10" s="33" t="s">
        <v>49</v>
      </c>
    </row>
    <row r="11" spans="1:27" ht="55.2" x14ac:dyDescent="0.25">
      <c r="A11" s="12">
        <v>5</v>
      </c>
      <c r="B11" s="13" t="s">
        <v>31</v>
      </c>
      <c r="C11" s="34" t="s">
        <v>45</v>
      </c>
      <c r="D11" s="34" t="s">
        <v>50</v>
      </c>
      <c r="E11" s="43" t="s">
        <v>51</v>
      </c>
      <c r="F11" s="36" t="s">
        <v>38</v>
      </c>
      <c r="G11" s="16"/>
      <c r="H11" s="17" t="s">
        <v>35</v>
      </c>
      <c r="I11" s="27">
        <v>100</v>
      </c>
      <c r="J11" s="19" t="s">
        <v>36</v>
      </c>
      <c r="K11" s="20">
        <v>46022</v>
      </c>
      <c r="L11" s="35" t="s">
        <v>48</v>
      </c>
      <c r="M11" s="22">
        <f>434700*2</f>
        <v>869400</v>
      </c>
      <c r="N11" s="31">
        <v>70000</v>
      </c>
      <c r="O11" s="31">
        <v>68000</v>
      </c>
      <c r="P11" s="31">
        <v>53000</v>
      </c>
      <c r="Q11" s="31">
        <v>35000</v>
      </c>
      <c r="R11" s="31">
        <v>15500</v>
      </c>
      <c r="S11" s="31">
        <v>8200</v>
      </c>
      <c r="T11" s="31">
        <v>6000</v>
      </c>
      <c r="U11" s="31">
        <v>5000</v>
      </c>
      <c r="V11" s="31">
        <v>16000</v>
      </c>
      <c r="W11" s="31">
        <v>23000</v>
      </c>
      <c r="X11" s="31">
        <v>55000</v>
      </c>
      <c r="Y11" s="31">
        <v>80000</v>
      </c>
      <c r="Z11" s="32">
        <f>AA11*8760+AA11*8760</f>
        <v>4800480</v>
      </c>
      <c r="AA11" s="33" t="s">
        <v>52</v>
      </c>
    </row>
    <row r="12" spans="1:27" ht="55.2" x14ac:dyDescent="0.25">
      <c r="A12" s="12">
        <v>6</v>
      </c>
      <c r="B12" s="13" t="s">
        <v>31</v>
      </c>
      <c r="C12" s="34" t="s">
        <v>45</v>
      </c>
      <c r="D12" s="34" t="s">
        <v>46</v>
      </c>
      <c r="E12" s="43" t="s">
        <v>53</v>
      </c>
      <c r="F12" s="15" t="s">
        <v>54</v>
      </c>
      <c r="G12" s="16"/>
      <c r="H12" s="17" t="s">
        <v>35</v>
      </c>
      <c r="I12" s="37">
        <v>100</v>
      </c>
      <c r="J12" s="19" t="s">
        <v>36</v>
      </c>
      <c r="K12" s="20">
        <v>46022</v>
      </c>
      <c r="L12" s="38" t="s">
        <v>55</v>
      </c>
      <c r="M12" s="22">
        <f>2*1500</f>
        <v>3000</v>
      </c>
      <c r="N12" s="23"/>
      <c r="O12" s="23"/>
      <c r="P12" s="23"/>
      <c r="Q12" s="23"/>
      <c r="R12" s="23"/>
      <c r="S12" s="23"/>
      <c r="T12" s="23"/>
      <c r="U12" s="23"/>
      <c r="V12" s="23"/>
      <c r="W12" s="23"/>
      <c r="X12" s="23"/>
      <c r="Y12" s="23"/>
      <c r="Z12" s="24" t="s">
        <v>38</v>
      </c>
      <c r="AA12" s="25" t="s">
        <v>38</v>
      </c>
    </row>
    <row r="13" spans="1:27" ht="55.2" x14ac:dyDescent="0.25">
      <c r="A13" s="12">
        <v>7</v>
      </c>
      <c r="B13" s="13" t="s">
        <v>56</v>
      </c>
      <c r="C13" s="14" t="s">
        <v>56</v>
      </c>
      <c r="D13" s="14" t="s">
        <v>57</v>
      </c>
      <c r="E13" s="43" t="s">
        <v>58</v>
      </c>
      <c r="F13" s="16" t="s">
        <v>59</v>
      </c>
      <c r="G13" s="16"/>
      <c r="H13" s="17" t="s">
        <v>35</v>
      </c>
      <c r="I13" s="18">
        <v>95</v>
      </c>
      <c r="J13" s="19" t="s">
        <v>36</v>
      </c>
      <c r="K13" s="20">
        <v>46022</v>
      </c>
      <c r="L13" s="30" t="s">
        <v>44</v>
      </c>
      <c r="M13" s="22">
        <f>2*84400</f>
        <v>168800</v>
      </c>
      <c r="N13" s="31">
        <v>13500</v>
      </c>
      <c r="O13" s="31">
        <v>13000</v>
      </c>
      <c r="P13" s="31">
        <v>10000</v>
      </c>
      <c r="Q13" s="31">
        <v>7000</v>
      </c>
      <c r="R13" s="31">
        <v>3500</v>
      </c>
      <c r="S13" s="31">
        <v>1800</v>
      </c>
      <c r="T13" s="31">
        <v>1400</v>
      </c>
      <c r="U13" s="31">
        <v>1600</v>
      </c>
      <c r="V13" s="31">
        <v>1800</v>
      </c>
      <c r="W13" s="31">
        <v>3800</v>
      </c>
      <c r="X13" s="31">
        <v>11000</v>
      </c>
      <c r="Y13" s="31">
        <v>16000</v>
      </c>
      <c r="Z13" s="32">
        <f>AA13*8760+AA13*8760</f>
        <v>1927200</v>
      </c>
      <c r="AA13" s="33">
        <v>110</v>
      </c>
    </row>
    <row r="14" spans="1:27" ht="12.75" customHeight="1" x14ac:dyDescent="0.25">
      <c r="A14" s="49" t="s">
        <v>60</v>
      </c>
      <c r="B14" s="49"/>
      <c r="C14" s="49"/>
      <c r="D14" s="49"/>
      <c r="E14" s="49"/>
      <c r="F14" s="49"/>
      <c r="G14" s="49"/>
      <c r="H14" s="49"/>
      <c r="I14" s="49"/>
      <c r="J14" s="49"/>
      <c r="K14" s="49"/>
      <c r="L14" s="49"/>
      <c r="M14" s="49"/>
      <c r="N14" s="49"/>
      <c r="O14" s="49"/>
      <c r="P14" s="49"/>
      <c r="Q14" s="49"/>
      <c r="R14" s="49"/>
      <c r="S14" s="49"/>
      <c r="T14" s="49"/>
      <c r="U14" s="49"/>
      <c r="V14" s="49"/>
      <c r="W14" s="49"/>
      <c r="X14" s="49"/>
      <c r="Y14" s="49"/>
      <c r="Z14" s="49"/>
      <c r="AA14" s="49"/>
    </row>
    <row r="15" spans="1:27" ht="41.4" x14ac:dyDescent="0.25">
      <c r="A15" s="12">
        <v>8</v>
      </c>
      <c r="B15" s="39" t="s">
        <v>31</v>
      </c>
      <c r="C15" s="39" t="s">
        <v>31</v>
      </c>
      <c r="D15" s="40" t="s">
        <v>61</v>
      </c>
      <c r="E15" s="43" t="s">
        <v>62</v>
      </c>
      <c r="F15" s="15" t="s">
        <v>63</v>
      </c>
      <c r="G15" s="16"/>
      <c r="H15" s="41" t="s">
        <v>64</v>
      </c>
      <c r="I15" s="17" t="s">
        <v>65</v>
      </c>
      <c r="J15" s="19" t="s">
        <v>36</v>
      </c>
      <c r="K15" s="20">
        <v>46022</v>
      </c>
      <c r="L15" s="21" t="s">
        <v>37</v>
      </c>
      <c r="M15" s="42">
        <v>40000</v>
      </c>
      <c r="N15" s="23"/>
      <c r="O15" s="23"/>
      <c r="P15" s="23"/>
      <c r="Q15" s="23"/>
      <c r="R15" s="23"/>
      <c r="S15" s="23"/>
      <c r="T15" s="23"/>
      <c r="U15" s="23"/>
      <c r="V15" s="23"/>
      <c r="W15" s="23"/>
      <c r="X15" s="23"/>
      <c r="Y15" s="23"/>
      <c r="Z15" s="24" t="s">
        <v>66</v>
      </c>
      <c r="AA15" s="25" t="s">
        <v>66</v>
      </c>
    </row>
    <row r="16" spans="1:27" ht="41.4" x14ac:dyDescent="0.25">
      <c r="A16" s="12">
        <v>9</v>
      </c>
      <c r="B16" s="39" t="s">
        <v>31</v>
      </c>
      <c r="C16" s="39" t="s">
        <v>31</v>
      </c>
      <c r="D16" s="40" t="s">
        <v>67</v>
      </c>
      <c r="E16" s="43" t="s">
        <v>68</v>
      </c>
      <c r="F16" s="15" t="s">
        <v>69</v>
      </c>
      <c r="G16" s="16"/>
      <c r="H16" s="41" t="s">
        <v>64</v>
      </c>
      <c r="I16" s="17" t="s">
        <v>65</v>
      </c>
      <c r="J16" s="19" t="s">
        <v>36</v>
      </c>
      <c r="K16" s="20">
        <v>46022</v>
      </c>
      <c r="L16" s="28" t="s">
        <v>41</v>
      </c>
      <c r="M16" s="42">
        <f>2*4200</f>
        <v>8400</v>
      </c>
      <c r="N16" s="23"/>
      <c r="O16" s="23"/>
      <c r="P16" s="23"/>
      <c r="Q16" s="23"/>
      <c r="R16" s="23"/>
      <c r="S16" s="23"/>
      <c r="T16" s="23"/>
      <c r="U16" s="23"/>
      <c r="V16" s="23"/>
      <c r="W16" s="23"/>
      <c r="X16" s="23"/>
      <c r="Y16" s="23"/>
      <c r="Z16" s="24" t="s">
        <v>66</v>
      </c>
      <c r="AA16" s="25" t="s">
        <v>66</v>
      </c>
    </row>
    <row r="17" spans="1:27" ht="41.4" x14ac:dyDescent="0.25">
      <c r="A17" s="12">
        <v>10</v>
      </c>
      <c r="B17" s="39" t="s">
        <v>31</v>
      </c>
      <c r="C17" s="39" t="s">
        <v>31</v>
      </c>
      <c r="D17" s="40" t="s">
        <v>70</v>
      </c>
      <c r="E17" s="43" t="s">
        <v>71</v>
      </c>
      <c r="F17" s="15" t="s">
        <v>72</v>
      </c>
      <c r="G17" s="16"/>
      <c r="H17" s="41" t="s">
        <v>64</v>
      </c>
      <c r="I17" s="17" t="s">
        <v>65</v>
      </c>
      <c r="J17" s="19" t="s">
        <v>36</v>
      </c>
      <c r="K17" s="20">
        <v>46022</v>
      </c>
      <c r="L17" s="21" t="s">
        <v>37</v>
      </c>
      <c r="M17" s="42">
        <f>2*13000</f>
        <v>26000</v>
      </c>
      <c r="N17" s="23"/>
      <c r="O17" s="23"/>
      <c r="P17" s="23"/>
      <c r="Q17" s="23"/>
      <c r="R17" s="23"/>
      <c r="S17" s="23"/>
      <c r="T17" s="23"/>
      <c r="U17" s="23"/>
      <c r="V17" s="23"/>
      <c r="W17" s="23"/>
      <c r="X17" s="23"/>
      <c r="Y17" s="23"/>
      <c r="Z17" s="24" t="s">
        <v>66</v>
      </c>
      <c r="AA17" s="25" t="s">
        <v>66</v>
      </c>
    </row>
    <row r="19" spans="1:27" ht="20.7" customHeight="1" x14ac:dyDescent="0.25">
      <c r="A19" s="46" t="s">
        <v>73</v>
      </c>
      <c r="B19" s="46"/>
      <c r="C19" s="46"/>
      <c r="D19" s="46"/>
      <c r="E19" s="46"/>
      <c r="F19" s="46"/>
      <c r="G19" s="46"/>
      <c r="H19" s="46"/>
      <c r="I19" s="46"/>
      <c r="J19" s="46"/>
      <c r="K19" s="46"/>
      <c r="L19" s="46"/>
      <c r="M19" s="46"/>
      <c r="N19" s="46"/>
      <c r="O19" s="46"/>
      <c r="P19" s="46"/>
      <c r="Q19" s="46"/>
      <c r="R19" s="46"/>
      <c r="S19" s="46"/>
      <c r="T19" s="46"/>
      <c r="U19" s="46"/>
      <c r="V19" s="46"/>
      <c r="W19" s="46"/>
      <c r="X19" s="46"/>
      <c r="Y19" s="46"/>
      <c r="Z19" s="46"/>
      <c r="AA19" s="1"/>
    </row>
    <row r="20" spans="1:27" ht="12.75" customHeight="1" x14ac:dyDescent="0.25">
      <c r="A20" s="46" t="s">
        <v>74</v>
      </c>
      <c r="B20" s="46"/>
      <c r="C20" s="46"/>
      <c r="D20" s="46"/>
      <c r="E20" s="46"/>
      <c r="F20" s="46"/>
      <c r="G20" s="46"/>
      <c r="H20" s="46"/>
      <c r="I20" s="46"/>
      <c r="J20" s="46"/>
      <c r="K20" s="46"/>
      <c r="L20" s="46"/>
      <c r="M20" s="46"/>
      <c r="N20" s="46"/>
      <c r="O20" s="46"/>
      <c r="P20" s="46"/>
      <c r="Q20" s="46"/>
      <c r="R20" s="46"/>
      <c r="S20" s="46"/>
      <c r="T20" s="46"/>
      <c r="U20" s="46"/>
      <c r="V20" s="46"/>
      <c r="W20" s="46"/>
      <c r="X20" s="46"/>
      <c r="Y20" s="46"/>
      <c r="Z20" s="46"/>
      <c r="AA20" s="46"/>
    </row>
    <row r="21" spans="1:27" ht="12.75" customHeight="1" x14ac:dyDescent="0.25">
      <c r="A21" s="46" t="s">
        <v>75</v>
      </c>
      <c r="B21" s="46"/>
      <c r="C21" s="46"/>
      <c r="D21" s="46"/>
      <c r="E21" s="46"/>
      <c r="F21" s="46"/>
      <c r="G21" s="46"/>
      <c r="H21" s="46"/>
      <c r="I21" s="46"/>
      <c r="J21" s="46"/>
      <c r="K21" s="46"/>
      <c r="L21" s="46"/>
      <c r="M21" s="46"/>
      <c r="N21" s="46"/>
      <c r="O21" s="46"/>
      <c r="P21" s="46"/>
      <c r="Q21" s="46"/>
      <c r="R21" s="46"/>
      <c r="S21" s="46"/>
      <c r="T21" s="46"/>
      <c r="U21" s="46"/>
      <c r="V21" s="46"/>
      <c r="W21" s="46"/>
      <c r="X21" s="46"/>
      <c r="Y21" s="46"/>
      <c r="Z21" s="46"/>
      <c r="AA21" s="46"/>
    </row>
    <row r="22" spans="1:27" ht="12.75" customHeight="1" x14ac:dyDescent="0.25">
      <c r="A22" s="46" t="s">
        <v>76</v>
      </c>
      <c r="B22" s="46"/>
      <c r="C22" s="46"/>
      <c r="D22" s="46"/>
      <c r="E22" s="46"/>
      <c r="F22" s="46"/>
      <c r="G22" s="46"/>
      <c r="H22" s="46"/>
      <c r="I22" s="46"/>
      <c r="J22" s="46"/>
      <c r="K22" s="46"/>
      <c r="L22" s="46"/>
      <c r="M22" s="46"/>
      <c r="N22" s="46"/>
      <c r="O22" s="46"/>
      <c r="P22" s="46"/>
      <c r="Q22" s="46"/>
      <c r="R22" s="46"/>
      <c r="S22" s="46"/>
      <c r="T22" s="46"/>
      <c r="U22" s="46"/>
      <c r="V22" s="46"/>
      <c r="W22" s="46"/>
      <c r="X22" s="46"/>
      <c r="Y22" s="46"/>
      <c r="Z22" s="46"/>
      <c r="AA22" s="46"/>
    </row>
    <row r="23" spans="1:27" ht="12.75" customHeight="1" x14ac:dyDescent="0.25">
      <c r="A23" s="46" t="s">
        <v>77</v>
      </c>
      <c r="B23" s="46"/>
      <c r="C23" s="46"/>
      <c r="D23" s="46"/>
      <c r="E23" s="46"/>
      <c r="F23" s="46"/>
      <c r="G23" s="46"/>
      <c r="H23" s="46"/>
      <c r="I23" s="46"/>
      <c r="J23" s="46"/>
      <c r="K23" s="46"/>
      <c r="L23" s="46"/>
      <c r="M23" s="46"/>
      <c r="N23" s="46"/>
      <c r="O23" s="46"/>
      <c r="P23" s="46"/>
      <c r="Q23" s="46"/>
      <c r="R23" s="46"/>
      <c r="S23" s="46"/>
      <c r="T23" s="46"/>
      <c r="U23" s="46"/>
      <c r="V23" s="46"/>
      <c r="W23" s="46"/>
      <c r="X23" s="46"/>
      <c r="Y23" s="46"/>
      <c r="Z23" s="46"/>
      <c r="AA23" s="46"/>
    </row>
    <row r="24" spans="1:27" ht="12.75" customHeight="1" x14ac:dyDescent="0.25">
      <c r="A24" s="46" t="s">
        <v>78</v>
      </c>
      <c r="B24" s="46"/>
      <c r="C24" s="46"/>
      <c r="D24" s="46"/>
      <c r="E24" s="46"/>
      <c r="F24" s="46"/>
      <c r="G24" s="46"/>
      <c r="H24" s="46"/>
      <c r="I24" s="46"/>
      <c r="J24" s="46"/>
      <c r="K24" s="46"/>
      <c r="L24" s="46"/>
      <c r="M24" s="46"/>
      <c r="N24" s="46"/>
      <c r="O24" s="46"/>
      <c r="P24" s="46"/>
      <c r="Q24" s="46"/>
      <c r="R24" s="46"/>
      <c r="S24" s="46"/>
      <c r="T24" s="46"/>
      <c r="U24" s="46"/>
      <c r="V24" s="46"/>
      <c r="W24" s="46"/>
      <c r="X24" s="46"/>
      <c r="Y24" s="46"/>
      <c r="Z24" s="46"/>
      <c r="AA24" s="46"/>
    </row>
    <row r="25" spans="1:27" ht="12.75" customHeight="1" x14ac:dyDescent="0.25">
      <c r="A25" s="46" t="s">
        <v>79</v>
      </c>
      <c r="B25" s="46"/>
      <c r="C25" s="46"/>
      <c r="D25" s="46"/>
      <c r="E25" s="46"/>
      <c r="F25" s="46"/>
      <c r="G25" s="46"/>
      <c r="H25" s="46"/>
      <c r="I25" s="46"/>
      <c r="J25" s="46"/>
      <c r="K25" s="46"/>
      <c r="L25" s="46"/>
      <c r="M25" s="46"/>
      <c r="N25" s="46"/>
      <c r="O25" s="46"/>
      <c r="P25" s="46"/>
      <c r="Q25" s="46"/>
      <c r="R25" s="46"/>
      <c r="S25" s="46"/>
      <c r="T25" s="46"/>
      <c r="U25" s="46"/>
      <c r="V25" s="46"/>
      <c r="W25" s="46"/>
      <c r="X25" s="46"/>
      <c r="Y25" s="46"/>
      <c r="Z25" s="46"/>
      <c r="AA25" s="46"/>
    </row>
    <row r="26" spans="1:27" ht="12.75" customHeight="1" x14ac:dyDescent="0.25">
      <c r="A26" s="46" t="s">
        <v>80</v>
      </c>
      <c r="B26" s="46"/>
      <c r="C26" s="46"/>
      <c r="D26" s="46"/>
      <c r="E26" s="46"/>
      <c r="F26" s="46"/>
      <c r="G26" s="46"/>
      <c r="H26" s="46"/>
      <c r="I26" s="46"/>
      <c r="J26" s="46"/>
      <c r="K26" s="46"/>
      <c r="L26" s="46"/>
      <c r="M26" s="46"/>
      <c r="N26" s="46"/>
      <c r="O26" s="46"/>
      <c r="P26" s="46"/>
      <c r="Q26" s="46"/>
      <c r="R26" s="46"/>
      <c r="S26" s="46"/>
      <c r="T26" s="46"/>
      <c r="U26" s="46"/>
      <c r="V26" s="46"/>
      <c r="W26" s="46"/>
      <c r="X26" s="46"/>
      <c r="Y26" s="46"/>
      <c r="Z26" s="46"/>
      <c r="AA26" s="46"/>
    </row>
  </sheetData>
  <mergeCells count="14">
    <mergeCell ref="A23:AA23"/>
    <mergeCell ref="A24:AA24"/>
    <mergeCell ref="A25:AA25"/>
    <mergeCell ref="A26:AA26"/>
    <mergeCell ref="A14:AA14"/>
    <mergeCell ref="A19:Z19"/>
    <mergeCell ref="A20:AA20"/>
    <mergeCell ref="A21:AA21"/>
    <mergeCell ref="A22:AA22"/>
    <mergeCell ref="A1:AA1"/>
    <mergeCell ref="A2:AA2"/>
    <mergeCell ref="A3:AA3"/>
    <mergeCell ref="A4:AA4"/>
    <mergeCell ref="A6:AA6"/>
  </mergeCells>
  <printOptions horizontalCentered="1"/>
  <pageMargins left="0.196527777777778" right="0.196527777777778" top="0.39374999999999999" bottom="0.39374999999999999" header="0.511811023622047" footer="0.511811023622047"/>
  <pageSetup paperSize="8" orientation="landscape" horizontalDpi="300" verticalDpi="300"/>
</worksheet>
</file>

<file path=docProps/app.xml><?xml version="1.0" encoding="utf-8"?>
<Properties xmlns="http://schemas.openxmlformats.org/officeDocument/2006/extended-properties" xmlns:vt="http://schemas.openxmlformats.org/officeDocument/2006/docPropsVTypes">
  <Template/>
  <TotalTime>17</TotalTime>
  <Application>Microsoft Excel</Application>
  <DocSecurity>0</DocSecurity>
  <ScaleCrop>false</ScaleCrop>
  <HeadingPairs>
    <vt:vector size="4" baseType="variant">
      <vt:variant>
        <vt:lpstr>Arkusze</vt:lpstr>
      </vt:variant>
      <vt:variant>
        <vt:i4>1</vt:i4>
      </vt:variant>
      <vt:variant>
        <vt:lpstr>Nazwane zakresy</vt:lpstr>
      </vt:variant>
      <vt:variant>
        <vt:i4>1</vt:i4>
      </vt:variant>
    </vt:vector>
  </HeadingPairs>
  <TitlesOfParts>
    <vt:vector size="2" baseType="lpstr">
      <vt:lpstr>Wykaz PPE</vt:lpstr>
      <vt:lpstr>'Wykaz PPE'!Obszar_wydruku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Justyna</dc:creator>
  <dc:description/>
  <cp:lastModifiedBy>Robert Doniec</cp:lastModifiedBy>
  <cp:revision>4</cp:revision>
  <cp:lastPrinted>2023-08-28T09:42:05Z</cp:lastPrinted>
  <dcterms:created xsi:type="dcterms:W3CDTF">2012-01-22T12:30:35Z</dcterms:created>
  <dcterms:modified xsi:type="dcterms:W3CDTF">2025-11-28T17:54:47Z</dcterms:modified>
  <dc:language>pl-PL</dc:language>
</cp:coreProperties>
</file>